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20698FCA-D0F2-41AE-B881-E66891FA273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anno 2020" sheetId="5" r:id="rId1"/>
    <sheet name="anno 2021" sheetId="6" r:id="rId2"/>
    <sheet name="anno 2022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5" l="1"/>
  <c r="C45" i="5"/>
  <c r="C44" i="5"/>
  <c r="C42" i="5"/>
  <c r="C41" i="5"/>
  <c r="D34" i="5"/>
  <c r="G47" i="5"/>
  <c r="D46" i="5"/>
  <c r="D45" i="5"/>
  <c r="D44" i="5"/>
  <c r="D43" i="5"/>
  <c r="C43" i="5"/>
  <c r="D42" i="5"/>
  <c r="D41" i="5"/>
  <c r="J30" i="5" l="1"/>
  <c r="E43" i="5"/>
  <c r="F43" i="5" s="1"/>
  <c r="H43" i="5" s="1"/>
  <c r="E44" i="5"/>
  <c r="F44" i="5" s="1"/>
  <c r="H44" i="5" s="1"/>
  <c r="E42" i="5"/>
  <c r="F42" i="5" s="1"/>
  <c r="H42" i="5" s="1"/>
  <c r="E46" i="5"/>
  <c r="F46" i="5" s="1"/>
  <c r="H46" i="5" s="1"/>
  <c r="E41" i="5"/>
  <c r="F41" i="5" s="1"/>
  <c r="H41" i="5" s="1"/>
  <c r="E45" i="5"/>
  <c r="F45" i="5" s="1"/>
  <c r="H45" i="5" s="1"/>
  <c r="H47" i="5" l="1"/>
  <c r="F49" i="5" s="1"/>
  <c r="F51" i="5" l="1"/>
  <c r="F50" i="5"/>
  <c r="D29" i="5"/>
  <c r="D31" i="5" s="1"/>
  <c r="D32" i="5" l="1"/>
  <c r="D35" i="5"/>
  <c r="D37" i="5"/>
  <c r="D25" i="5"/>
  <c r="J5" i="5" l="1"/>
  <c r="D24" i="5"/>
  <c r="D23" i="5"/>
  <c r="D22" i="5"/>
  <c r="D20" i="5"/>
  <c r="D21" i="5" l="1"/>
  <c r="D26" i="5" l="1"/>
</calcChain>
</file>

<file path=xl/sharedStrings.xml><?xml version="1.0" encoding="utf-8"?>
<sst xmlns="http://schemas.openxmlformats.org/spreadsheetml/2006/main" count="80" uniqueCount="56">
  <si>
    <t>B3</t>
  </si>
  <si>
    <t>B1</t>
  </si>
  <si>
    <t>D1</t>
  </si>
  <si>
    <t>C1</t>
  </si>
  <si>
    <t>totale</t>
  </si>
  <si>
    <t>D3</t>
  </si>
  <si>
    <t>A1</t>
  </si>
  <si>
    <t>categoria</t>
  </si>
  <si>
    <t>tabellare</t>
  </si>
  <si>
    <t>tredicesima</t>
  </si>
  <si>
    <t>assunzioni programmate</t>
  </si>
  <si>
    <t>costo assunzioni</t>
  </si>
  <si>
    <t>anno</t>
  </si>
  <si>
    <t>perc. applicabile</t>
  </si>
  <si>
    <t>turn over</t>
  </si>
  <si>
    <t>totale disponibile</t>
  </si>
  <si>
    <t>spesa assunzioni flessibili anno 2009</t>
  </si>
  <si>
    <t>spesa assunzioni flessibili prevista anno corrente</t>
  </si>
  <si>
    <t>media</t>
  </si>
  <si>
    <t>rapporto spesa personale su entrate corrrenti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</si>
  <si>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</si>
  <si>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</si>
  <si>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</si>
  <si>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</si>
  <si>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</si>
  <si>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</si>
  <si>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</si>
  <si>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</si>
  <si>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</si>
  <si>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</si>
  <si>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</si>
  <si>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percentuali massime incremento</t>
  </si>
  <si>
    <t>valori soglia di rientro per la maggiore spesa</t>
  </si>
  <si>
    <t>eventuale incremento massimo spesa personale</t>
  </si>
  <si>
    <t>nuovo rapporto spesa personale su entrate corrrenti</t>
  </si>
  <si>
    <t>accertamenti entrate correnti anni 2016-2017-2018</t>
  </si>
  <si>
    <t>spesa del personale lorda senza IRAP anno 2018</t>
  </si>
  <si>
    <t>nuovo limite massimo spesa di personale anno corrente lorda senza IRAP</t>
  </si>
  <si>
    <t>eventuale finanziamento in deroga unioni fino a 38.000,00 euro</t>
  </si>
  <si>
    <t>NUOVA PROGRAMMAZIONE TRIENNALE DELLE ASSUNZIONI DI PERSONALE ANNO 2020 DEL COMUNE DI ________</t>
  </si>
  <si>
    <t>eventuale spesa lorda altre assunzioni a qualsiasi titolo</t>
  </si>
  <si>
    <t>percentuale incremento applicabile</t>
  </si>
  <si>
    <t>spazi assunzionali flessibili disponibili</t>
  </si>
  <si>
    <t>valore entrate correnti da rapportare</t>
  </si>
  <si>
    <t>oneri e IRAP</t>
  </si>
  <si>
    <t>eventuale ulteriore incremento dalle facoltà assunzionali</t>
  </si>
  <si>
    <t>spesa del personale lorda senza IRAP anno 2019</t>
  </si>
  <si>
    <t>spesa del personale lorda senza IRAP prevista anno 2020</t>
  </si>
  <si>
    <t>facoltà assunzionali lorde diponibile quinquennio precedente</t>
  </si>
  <si>
    <t>nuove assunzioni da programmare per l'anno corrente calcolate sul costo personale lordo</t>
  </si>
  <si>
    <t>nuova spesa di personale lorda senza IRAP programmata anno 2020</t>
  </si>
  <si>
    <t>differenza rispetto alla previsione iniziale della spesa personale anno 2020</t>
  </si>
  <si>
    <t>margine della spesa personale rispetto al limite per eventuali nuove assunzioni</t>
  </si>
  <si>
    <t>voci di spesa del personale da decurtare</t>
  </si>
  <si>
    <t>www.carmignaniconsulenza.com</t>
  </si>
  <si>
    <t>fondo crediti dubbia esigibilità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</si>
</sst>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-2]\ #,##0.00;[Red]\-[$€-2]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44" fontId="0" fillId="0" borderId="0" xfId="1" applyFont="1" applyAlignment="1">
      <alignment horizontal="left" vertical="top" wrapText="1"/>
    </xf>
    <xf numFmtId="4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9" fontId="0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4" fontId="3" fillId="2" borderId="1" xfId="1" applyFont="1" applyFill="1" applyBorder="1" applyAlignment="1" applyProtection="1">
      <alignment horizontal="left" vertical="top" wrapText="1"/>
      <protection locked="0"/>
    </xf>
    <xf numFmtId="44" fontId="3" fillId="4" borderId="1" xfId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44" fontId="3" fillId="0" borderId="1" xfId="1" applyFont="1" applyBorder="1" applyAlignment="1">
      <alignment horizontal="left" vertical="top" wrapText="1"/>
    </xf>
    <xf numFmtId="10" fontId="3" fillId="0" borderId="1" xfId="2" applyNumberFormat="1" applyFont="1" applyBorder="1" applyAlignment="1">
      <alignment horizontal="left" vertical="top" wrapText="1"/>
    </xf>
    <xf numFmtId="164" fontId="4" fillId="2" borderId="1" xfId="3" applyFont="1" applyFill="1" applyBorder="1" applyAlignment="1" applyProtection="1">
      <alignment horizontal="left" vertical="top" wrapText="1"/>
      <protection locked="0"/>
    </xf>
    <xf numFmtId="44" fontId="3" fillId="0" borderId="1" xfId="0" applyNumberFormat="1" applyFont="1" applyBorder="1" applyAlignment="1">
      <alignment horizontal="left" vertical="top" wrapText="1"/>
    </xf>
    <xf numFmtId="44" fontId="3" fillId="0" borderId="0" xfId="0" applyNumberFormat="1" applyFont="1" applyAlignment="1">
      <alignment horizontal="left" vertical="top" wrapText="1"/>
    </xf>
    <xf numFmtId="44" fontId="2" fillId="4" borderId="1" xfId="0" applyNumberFormat="1" applyFont="1" applyFill="1" applyBorder="1" applyAlignment="1">
      <alignment horizontal="left" vertical="top" wrapText="1"/>
    </xf>
    <xf numFmtId="44" fontId="3" fillId="4" borderId="1" xfId="1" applyFont="1" applyFill="1" applyBorder="1" applyAlignment="1" applyProtection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9" fontId="3" fillId="2" borderId="1" xfId="0" applyNumberFormat="1" applyFont="1" applyFill="1" applyBorder="1" applyAlignment="1" applyProtection="1">
      <alignment horizontal="left" vertical="top" wrapText="1"/>
      <protection locked="0"/>
    </xf>
    <xf numFmtId="44" fontId="3" fillId="4" borderId="1" xfId="0" applyNumberFormat="1" applyFont="1" applyFill="1" applyBorder="1" applyAlignment="1">
      <alignment horizontal="left" vertical="top" wrapText="1"/>
    </xf>
    <xf numFmtId="44" fontId="3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10" fontId="3" fillId="0" borderId="1" xfId="0" applyNumberFormat="1" applyFont="1" applyBorder="1" applyAlignment="1">
      <alignment horizontal="left" vertical="top" wrapText="1"/>
    </xf>
    <xf numFmtId="10" fontId="3" fillId="2" borderId="1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44" fontId="5" fillId="4" borderId="1" xfId="1" applyFont="1" applyFill="1" applyBorder="1" applyAlignment="1" applyProtection="1">
      <alignment horizontal="left" vertical="top" wrapText="1"/>
      <protection locked="0"/>
    </xf>
    <xf numFmtId="10" fontId="5" fillId="4" borderId="1" xfId="2" applyNumberFormat="1" applyFont="1" applyFill="1" applyBorder="1" applyAlignment="1" applyProtection="1">
      <alignment horizontal="left" vertical="top" wrapText="1"/>
      <protection locked="0"/>
    </xf>
    <xf numFmtId="44" fontId="4" fillId="4" borderId="1" xfId="1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4" fontId="2" fillId="4" borderId="1" xfId="1" applyFont="1" applyFill="1" applyBorder="1" applyAlignment="1" applyProtection="1">
      <alignment horizontal="left" vertical="top" wrapText="1"/>
    </xf>
    <xf numFmtId="10" fontId="4" fillId="4" borderId="1" xfId="2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>
      <alignment vertical="top" wrapText="1"/>
    </xf>
    <xf numFmtId="10" fontId="5" fillId="4" borderId="1" xfId="2" applyNumberFormat="1" applyFont="1" applyFill="1" applyBorder="1" applyAlignment="1" applyProtection="1">
      <alignment horizontal="left" vertical="top" wrapText="1"/>
    </xf>
    <xf numFmtId="10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0" xfId="4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3" borderId="0" xfId="0" applyFont="1" applyFill="1" applyAlignment="1" applyProtection="1">
      <alignment horizontal="center" vertical="top" wrapText="1"/>
      <protection locked="0"/>
    </xf>
  </cellXfs>
  <cellStyles count="5">
    <cellStyle name="Collegamento ipertestuale" xfId="4" builtinId="8"/>
    <cellStyle name="Migliaia" xfId="3" builtinId="3"/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10" zoomScale="115" zoomScaleNormal="115" workbookViewId="0">
      <selection activeCell="F21" sqref="F21"/>
    </sheetView>
  </sheetViews>
  <sheetFormatPr defaultRowHeight="13.8" x14ac:dyDescent="0.3"/>
  <cols>
    <col min="1" max="1" width="14.109375" style="6" customWidth="1"/>
    <col min="2" max="2" width="14.77734375" style="6" customWidth="1"/>
    <col min="3" max="3" width="14" style="6" customWidth="1"/>
    <col min="4" max="4" width="14.6640625" style="6" customWidth="1"/>
    <col min="5" max="5" width="13.77734375" style="6" bestFit="1" customWidth="1"/>
    <col min="6" max="6" width="13.21875" style="6" customWidth="1"/>
    <col min="7" max="7" width="14.77734375" style="6" bestFit="1" customWidth="1"/>
    <col min="8" max="8" width="14.6640625" style="6" customWidth="1"/>
    <col min="9" max="9" width="14.109375" style="6" customWidth="1"/>
    <col min="10" max="10" width="14.44140625" style="6" customWidth="1"/>
    <col min="11" max="11" width="11.5546875" style="6" bestFit="1" customWidth="1"/>
    <col min="12" max="12" width="20.88671875" style="6" customWidth="1"/>
    <col min="13" max="16384" width="8.88671875" style="6"/>
  </cols>
  <sheetData>
    <row r="1" spans="1:12" ht="14.4" customHeight="1" x14ac:dyDescent="0.3">
      <c r="A1" s="71" t="s">
        <v>39</v>
      </c>
      <c r="B1" s="71"/>
      <c r="C1" s="71"/>
      <c r="D1" s="71"/>
      <c r="E1" s="71"/>
      <c r="F1" s="71"/>
      <c r="G1" s="71"/>
      <c r="H1" s="71"/>
      <c r="I1" s="71"/>
      <c r="J1" s="71"/>
    </row>
    <row r="3" spans="1:12" ht="13.8" customHeight="1" x14ac:dyDescent="0.3">
      <c r="A3" s="42" t="s">
        <v>36</v>
      </c>
      <c r="B3" s="42"/>
      <c r="C3" s="42"/>
      <c r="D3" s="42"/>
      <c r="E3" s="7">
        <v>0</v>
      </c>
      <c r="G3" s="43" t="s">
        <v>16</v>
      </c>
      <c r="H3" s="44"/>
      <c r="I3" s="45"/>
      <c r="J3" s="7">
        <v>0</v>
      </c>
    </row>
    <row r="4" spans="1:12" ht="14.4" customHeight="1" x14ac:dyDescent="0.3">
      <c r="A4" s="42" t="s">
        <v>46</v>
      </c>
      <c r="B4" s="42"/>
      <c r="C4" s="42"/>
      <c r="D4" s="42"/>
      <c r="E4" s="7">
        <v>0</v>
      </c>
      <c r="G4" s="43" t="s">
        <v>17</v>
      </c>
      <c r="H4" s="44"/>
      <c r="I4" s="45"/>
      <c r="J4" s="7">
        <v>0</v>
      </c>
    </row>
    <row r="5" spans="1:12" ht="13.8" customHeight="1" x14ac:dyDescent="0.3">
      <c r="A5" s="42" t="s">
        <v>47</v>
      </c>
      <c r="B5" s="42"/>
      <c r="C5" s="42"/>
      <c r="D5" s="42"/>
      <c r="E5" s="7">
        <v>0</v>
      </c>
      <c r="G5" s="43" t="s">
        <v>42</v>
      </c>
      <c r="H5" s="44"/>
      <c r="I5" s="45"/>
      <c r="J5" s="18">
        <f>J3-J4</f>
        <v>0</v>
      </c>
    </row>
    <row r="6" spans="1:12" ht="14.4" customHeight="1" x14ac:dyDescent="0.3"/>
    <row r="7" spans="1:12" ht="14.4" customHeight="1" x14ac:dyDescent="0.3">
      <c r="A7" s="69" t="s">
        <v>20</v>
      </c>
      <c r="B7" s="70"/>
      <c r="C7" s="23" t="s">
        <v>30</v>
      </c>
      <c r="D7" s="69" t="s">
        <v>31</v>
      </c>
      <c r="E7" s="70"/>
      <c r="F7" s="23">
        <v>2020</v>
      </c>
      <c r="G7" s="23">
        <v>2021</v>
      </c>
      <c r="H7" s="32">
        <v>2022</v>
      </c>
      <c r="I7" s="32">
        <v>2023</v>
      </c>
      <c r="J7" s="32">
        <v>2024</v>
      </c>
      <c r="K7" s="16"/>
      <c r="L7" s="16"/>
    </row>
    <row r="8" spans="1:12" ht="13.8" customHeight="1" x14ac:dyDescent="0.3">
      <c r="A8" s="53" t="s">
        <v>21</v>
      </c>
      <c r="B8" s="54"/>
      <c r="C8" s="37">
        <v>0.29499999999999998</v>
      </c>
      <c r="D8" s="53" t="s">
        <v>21</v>
      </c>
      <c r="E8" s="54"/>
      <c r="F8" s="24">
        <v>0.23</v>
      </c>
      <c r="G8" s="24">
        <v>0.28999999999999998</v>
      </c>
      <c r="H8" s="24">
        <v>0.33</v>
      </c>
      <c r="I8" s="24">
        <v>0.34</v>
      </c>
      <c r="J8" s="24">
        <v>0.35</v>
      </c>
      <c r="K8" s="16"/>
      <c r="L8" s="16"/>
    </row>
    <row r="9" spans="1:12" ht="13.8" customHeight="1" x14ac:dyDescent="0.3">
      <c r="A9" s="53" t="s">
        <v>22</v>
      </c>
      <c r="B9" s="54"/>
      <c r="C9" s="37">
        <v>0.28599999999999998</v>
      </c>
      <c r="D9" s="53" t="s">
        <v>22</v>
      </c>
      <c r="E9" s="54"/>
      <c r="F9" s="24">
        <v>0.23</v>
      </c>
      <c r="G9" s="24">
        <v>0.28999999999999998</v>
      </c>
      <c r="H9" s="24">
        <v>0.33</v>
      </c>
      <c r="I9" s="24">
        <v>0.34</v>
      </c>
      <c r="J9" s="24">
        <v>0.35</v>
      </c>
      <c r="K9" s="16"/>
      <c r="L9" s="16"/>
    </row>
    <row r="10" spans="1:12" ht="13.8" customHeight="1" x14ac:dyDescent="0.3">
      <c r="A10" s="53" t="s">
        <v>23</v>
      </c>
      <c r="B10" s="54"/>
      <c r="C10" s="37">
        <v>0.27600000000000002</v>
      </c>
      <c r="D10" s="53" t="s">
        <v>23</v>
      </c>
      <c r="E10" s="54"/>
      <c r="F10" s="24">
        <v>0.2</v>
      </c>
      <c r="G10" s="24">
        <v>0.25</v>
      </c>
      <c r="H10" s="24">
        <v>0.28000000000000003</v>
      </c>
      <c r="I10" s="24">
        <v>0.28999999999999998</v>
      </c>
      <c r="J10" s="24">
        <v>0.3</v>
      </c>
      <c r="K10" s="16"/>
      <c r="L10" s="16"/>
    </row>
    <row r="11" spans="1:12" ht="13.8" customHeight="1" x14ac:dyDescent="0.3">
      <c r="A11" s="53" t="s">
        <v>24</v>
      </c>
      <c r="B11" s="54"/>
      <c r="C11" s="37">
        <v>0.27200000000000002</v>
      </c>
      <c r="D11" s="53" t="s">
        <v>24</v>
      </c>
      <c r="E11" s="54"/>
      <c r="F11" s="24">
        <v>0.19</v>
      </c>
      <c r="G11" s="24">
        <v>0.24</v>
      </c>
      <c r="H11" s="24">
        <v>0.26</v>
      </c>
      <c r="I11" s="24">
        <v>0.27</v>
      </c>
      <c r="J11" s="24">
        <v>0.28000000000000003</v>
      </c>
      <c r="K11" s="16"/>
      <c r="L11" s="16"/>
    </row>
    <row r="12" spans="1:12" ht="13.8" customHeight="1" x14ac:dyDescent="0.3">
      <c r="A12" s="53" t="s">
        <v>25</v>
      </c>
      <c r="B12" s="54"/>
      <c r="C12" s="37">
        <v>0.26900000000000002</v>
      </c>
      <c r="D12" s="53" t="s">
        <v>25</v>
      </c>
      <c r="E12" s="54"/>
      <c r="F12" s="24">
        <v>0.17</v>
      </c>
      <c r="G12" s="24">
        <v>0.21</v>
      </c>
      <c r="H12" s="24">
        <v>0.24</v>
      </c>
      <c r="I12" s="24">
        <v>0.25</v>
      </c>
      <c r="J12" s="24">
        <v>0.26</v>
      </c>
      <c r="K12" s="16"/>
      <c r="L12" s="16"/>
    </row>
    <row r="13" spans="1:12" ht="13.8" customHeight="1" x14ac:dyDescent="0.3">
      <c r="A13" s="53" t="s">
        <v>26</v>
      </c>
      <c r="B13" s="54"/>
      <c r="C13" s="37">
        <v>0.27</v>
      </c>
      <c r="D13" s="53" t="s">
        <v>26</v>
      </c>
      <c r="E13" s="54"/>
      <c r="F13" s="24">
        <v>0.09</v>
      </c>
      <c r="G13" s="24">
        <v>0.16</v>
      </c>
      <c r="H13" s="24">
        <v>0.19</v>
      </c>
      <c r="I13" s="24">
        <v>0.21</v>
      </c>
      <c r="J13" s="24">
        <v>0.22</v>
      </c>
    </row>
    <row r="14" spans="1:12" ht="13.8" customHeight="1" x14ac:dyDescent="0.3">
      <c r="A14" s="53" t="s">
        <v>27</v>
      </c>
      <c r="B14" s="54"/>
      <c r="C14" s="37">
        <v>0.27600000000000002</v>
      </c>
      <c r="D14" s="53" t="s">
        <v>27</v>
      </c>
      <c r="E14" s="54"/>
      <c r="F14" s="24">
        <v>7.0000000000000007E-2</v>
      </c>
      <c r="G14" s="24">
        <v>0.12</v>
      </c>
      <c r="H14" s="24">
        <v>0.14000000000000001</v>
      </c>
      <c r="I14" s="24">
        <v>0.15</v>
      </c>
      <c r="J14" s="24">
        <v>0.16</v>
      </c>
    </row>
    <row r="15" spans="1:12" ht="13.8" customHeight="1" x14ac:dyDescent="0.3">
      <c r="A15" s="53" t="s">
        <v>28</v>
      </c>
      <c r="B15" s="54"/>
      <c r="C15" s="37">
        <v>0.28799999999999998</v>
      </c>
      <c r="D15" s="53" t="s">
        <v>28</v>
      </c>
      <c r="E15" s="54"/>
      <c r="F15" s="24">
        <v>0.03</v>
      </c>
      <c r="G15" s="24">
        <v>0.06</v>
      </c>
      <c r="H15" s="24">
        <v>0.08</v>
      </c>
      <c r="I15" s="24">
        <v>0.09</v>
      </c>
      <c r="J15" s="24">
        <v>0.1</v>
      </c>
    </row>
    <row r="16" spans="1:12" ht="13.8" customHeight="1" x14ac:dyDescent="0.3">
      <c r="A16" s="53" t="s">
        <v>29</v>
      </c>
      <c r="B16" s="54"/>
      <c r="C16" s="37">
        <v>0.253</v>
      </c>
      <c r="D16" s="53" t="s">
        <v>29</v>
      </c>
      <c r="E16" s="54"/>
      <c r="F16" s="24">
        <v>1.4999999999999999E-2</v>
      </c>
      <c r="G16" s="24">
        <v>0.03</v>
      </c>
      <c r="H16" s="24">
        <v>0.04</v>
      </c>
      <c r="I16" s="24">
        <v>4.4999999999999998E-2</v>
      </c>
      <c r="J16" s="24">
        <v>0.05</v>
      </c>
    </row>
    <row r="18" spans="1:10" x14ac:dyDescent="0.3">
      <c r="A18" s="55" t="s">
        <v>48</v>
      </c>
      <c r="B18" s="55"/>
      <c r="C18" s="55"/>
      <c r="D18" s="55"/>
      <c r="H18" s="55" t="s">
        <v>32</v>
      </c>
      <c r="I18" s="55"/>
      <c r="J18" s="55"/>
    </row>
    <row r="19" spans="1:10" x14ac:dyDescent="0.3">
      <c r="A19" s="31" t="s">
        <v>12</v>
      </c>
      <c r="B19" s="19" t="s">
        <v>14</v>
      </c>
      <c r="C19" s="31" t="s">
        <v>13</v>
      </c>
      <c r="D19" s="31" t="s">
        <v>15</v>
      </c>
      <c r="H19" s="43" t="s">
        <v>20</v>
      </c>
      <c r="I19" s="45"/>
      <c r="J19" s="9" t="s">
        <v>30</v>
      </c>
    </row>
    <row r="20" spans="1:10" x14ac:dyDescent="0.3">
      <c r="A20" s="31">
        <v>2019</v>
      </c>
      <c r="B20" s="22">
        <v>0</v>
      </c>
      <c r="C20" s="20">
        <v>1</v>
      </c>
      <c r="D20" s="21">
        <f t="shared" ref="D20:D25" si="0">C20*B20</f>
        <v>0</v>
      </c>
      <c r="H20" s="53" t="s">
        <v>21</v>
      </c>
      <c r="I20" s="54"/>
      <c r="J20" s="24">
        <v>0.33500000000000002</v>
      </c>
    </row>
    <row r="21" spans="1:10" x14ac:dyDescent="0.3">
      <c r="A21" s="31">
        <v>2018</v>
      </c>
      <c r="B21" s="22">
        <v>0</v>
      </c>
      <c r="C21" s="20">
        <v>0.75</v>
      </c>
      <c r="D21" s="21">
        <f t="shared" si="0"/>
        <v>0</v>
      </c>
      <c r="H21" s="53" t="s">
        <v>22</v>
      </c>
      <c r="I21" s="54"/>
      <c r="J21" s="24">
        <v>0.32600000000000001</v>
      </c>
    </row>
    <row r="22" spans="1:10" ht="13.8" customHeight="1" x14ac:dyDescent="0.3">
      <c r="A22" s="31">
        <v>2017</v>
      </c>
      <c r="B22" s="22">
        <v>0</v>
      </c>
      <c r="C22" s="20">
        <v>0.75</v>
      </c>
      <c r="D22" s="21">
        <f t="shared" si="0"/>
        <v>0</v>
      </c>
      <c r="H22" s="53" t="s">
        <v>23</v>
      </c>
      <c r="I22" s="54"/>
      <c r="J22" s="24">
        <v>0.316</v>
      </c>
    </row>
    <row r="23" spans="1:10" ht="13.8" customHeight="1" x14ac:dyDescent="0.3">
      <c r="A23" s="31">
        <v>2016</v>
      </c>
      <c r="B23" s="22">
        <v>0</v>
      </c>
      <c r="C23" s="20">
        <v>1</v>
      </c>
      <c r="D23" s="21">
        <f t="shared" si="0"/>
        <v>0</v>
      </c>
      <c r="H23" s="53" t="s">
        <v>24</v>
      </c>
      <c r="I23" s="54"/>
      <c r="J23" s="24">
        <v>0.312</v>
      </c>
    </row>
    <row r="24" spans="1:10" x14ac:dyDescent="0.3">
      <c r="A24" s="31">
        <v>2015</v>
      </c>
      <c r="B24" s="22">
        <v>0</v>
      </c>
      <c r="C24" s="20">
        <v>1</v>
      </c>
      <c r="D24" s="21">
        <f t="shared" si="0"/>
        <v>0</v>
      </c>
      <c r="H24" s="53" t="s">
        <v>25</v>
      </c>
      <c r="I24" s="54"/>
      <c r="J24" s="24">
        <v>0.309</v>
      </c>
    </row>
    <row r="25" spans="1:10" ht="13.8" customHeight="1" x14ac:dyDescent="0.3">
      <c r="A25" s="31">
        <v>2014</v>
      </c>
      <c r="B25" s="22">
        <v>0</v>
      </c>
      <c r="C25" s="20">
        <v>0.8</v>
      </c>
      <c r="D25" s="21">
        <f t="shared" si="0"/>
        <v>0</v>
      </c>
      <c r="H25" s="53" t="s">
        <v>26</v>
      </c>
      <c r="I25" s="54"/>
      <c r="J25" s="24">
        <v>0.31</v>
      </c>
    </row>
    <row r="26" spans="1:10" ht="13.8" customHeight="1" x14ac:dyDescent="0.3">
      <c r="A26" s="32" t="s">
        <v>4</v>
      </c>
      <c r="B26" s="32"/>
      <c r="C26" s="32"/>
      <c r="D26" s="17">
        <f>SUM(D20:D25)</f>
        <v>0</v>
      </c>
      <c r="H26" s="53" t="s">
        <v>27</v>
      </c>
      <c r="I26" s="54"/>
      <c r="J26" s="24">
        <v>0.316</v>
      </c>
    </row>
    <row r="27" spans="1:10" ht="13.8" customHeight="1" x14ac:dyDescent="0.3">
      <c r="H27" s="53" t="s">
        <v>28</v>
      </c>
      <c r="I27" s="54"/>
      <c r="J27" s="24">
        <v>0.32800000000000001</v>
      </c>
    </row>
    <row r="28" spans="1:10" x14ac:dyDescent="0.3">
      <c r="A28" s="46" t="s">
        <v>35</v>
      </c>
      <c r="B28" s="47"/>
      <c r="C28" s="48"/>
      <c r="D28" s="30" t="s">
        <v>18</v>
      </c>
      <c r="H28" s="53" t="s">
        <v>29</v>
      </c>
      <c r="I28" s="54"/>
      <c r="J28" s="24">
        <v>0.29299999999999998</v>
      </c>
    </row>
    <row r="29" spans="1:10" x14ac:dyDescent="0.3">
      <c r="A29" s="7">
        <v>962239.75</v>
      </c>
      <c r="B29" s="7">
        <v>887841.74</v>
      </c>
      <c r="C29" s="7">
        <v>960351.22</v>
      </c>
      <c r="D29" s="8">
        <f>AVERAGE(A29:C29)</f>
        <v>936810.90333333332</v>
      </c>
    </row>
    <row r="30" spans="1:10" ht="13.8" customHeight="1" x14ac:dyDescent="0.3">
      <c r="A30" s="43" t="s">
        <v>55</v>
      </c>
      <c r="B30" s="44"/>
      <c r="C30" s="45"/>
      <c r="D30" s="7">
        <v>0</v>
      </c>
      <c r="F30" s="50" t="s">
        <v>37</v>
      </c>
      <c r="G30" s="51"/>
      <c r="H30" s="51"/>
      <c r="I30" s="52"/>
      <c r="J30" s="29">
        <f>E3+D34+D36</f>
        <v>0</v>
      </c>
    </row>
    <row r="31" spans="1:10" ht="13.8" customHeight="1" x14ac:dyDescent="0.3">
      <c r="A31" s="43" t="s">
        <v>43</v>
      </c>
      <c r="B31" s="44"/>
      <c r="C31" s="45"/>
      <c r="D31" s="8">
        <f>D29-D30</f>
        <v>936810.90333333332</v>
      </c>
    </row>
    <row r="32" spans="1:10" ht="13.8" customHeight="1" x14ac:dyDescent="0.3">
      <c r="A32" s="56" t="s">
        <v>19</v>
      </c>
      <c r="B32" s="57"/>
      <c r="C32" s="58"/>
      <c r="D32" s="34">
        <f>IF(D31=0,0,E3/D31)</f>
        <v>0</v>
      </c>
      <c r="F32" s="42" t="s">
        <v>40</v>
      </c>
      <c r="G32" s="42"/>
      <c r="H32" s="42"/>
      <c r="I32" s="42"/>
      <c r="J32" s="7">
        <v>0</v>
      </c>
    </row>
    <row r="33" spans="1:10" ht="13.8" customHeight="1" x14ac:dyDescent="0.3">
      <c r="A33" s="43" t="s">
        <v>41</v>
      </c>
      <c r="B33" s="44"/>
      <c r="C33" s="45"/>
      <c r="D33" s="25">
        <v>0</v>
      </c>
      <c r="F33" s="49" t="s">
        <v>38</v>
      </c>
      <c r="G33" s="49"/>
      <c r="H33" s="49"/>
      <c r="I33" s="49"/>
      <c r="J33" s="7">
        <v>0</v>
      </c>
    </row>
    <row r="34" spans="1:10" ht="13.8" customHeight="1" x14ac:dyDescent="0.3">
      <c r="A34" s="65" t="s">
        <v>33</v>
      </c>
      <c r="B34" s="66"/>
      <c r="C34" s="67"/>
      <c r="D34" s="27">
        <f>E3*D33</f>
        <v>0</v>
      </c>
      <c r="F34" s="42" t="s">
        <v>53</v>
      </c>
      <c r="G34" s="42"/>
      <c r="H34" s="42"/>
      <c r="I34" s="42"/>
      <c r="J34" s="7">
        <v>0</v>
      </c>
    </row>
    <row r="35" spans="1:10" ht="13.8" customHeight="1" x14ac:dyDescent="0.3">
      <c r="A35" s="65" t="s">
        <v>34</v>
      </c>
      <c r="B35" s="66"/>
      <c r="C35" s="67"/>
      <c r="D35" s="28">
        <f>(E3+D34)/D31</f>
        <v>0</v>
      </c>
    </row>
    <row r="36" spans="1:10" ht="13.8" customHeight="1" x14ac:dyDescent="0.3">
      <c r="A36" s="59" t="s">
        <v>45</v>
      </c>
      <c r="B36" s="60"/>
      <c r="C36" s="61"/>
      <c r="D36" s="7">
        <v>0</v>
      </c>
    </row>
    <row r="37" spans="1:10" ht="13.8" customHeight="1" x14ac:dyDescent="0.3">
      <c r="A37" s="62" t="s">
        <v>34</v>
      </c>
      <c r="B37" s="63"/>
      <c r="C37" s="64"/>
      <c r="D37" s="36">
        <f>(E3+D34+D36)/D31</f>
        <v>0</v>
      </c>
    </row>
    <row r="39" spans="1:10" ht="13.8" customHeight="1" x14ac:dyDescent="0.3">
      <c r="A39" s="46" t="s">
        <v>49</v>
      </c>
      <c r="B39" s="47"/>
      <c r="C39" s="47"/>
      <c r="D39" s="47"/>
      <c r="E39" s="47"/>
      <c r="F39" s="47"/>
      <c r="G39" s="47"/>
      <c r="H39" s="48"/>
    </row>
    <row r="40" spans="1:10" ht="27.6" x14ac:dyDescent="0.3">
      <c r="A40" s="31" t="s">
        <v>7</v>
      </c>
      <c r="B40" s="31" t="s">
        <v>8</v>
      </c>
      <c r="C40" s="31" t="s">
        <v>9</v>
      </c>
      <c r="D40" s="31" t="s">
        <v>44</v>
      </c>
      <c r="E40" s="31" t="s">
        <v>44</v>
      </c>
      <c r="F40" s="31" t="s">
        <v>4</v>
      </c>
      <c r="G40" s="10" t="s">
        <v>10</v>
      </c>
      <c r="H40" s="31" t="s">
        <v>11</v>
      </c>
    </row>
    <row r="41" spans="1:10" x14ac:dyDescent="0.3">
      <c r="A41" s="31" t="s">
        <v>6</v>
      </c>
      <c r="B41" s="11">
        <v>17060.97</v>
      </c>
      <c r="C41" s="12">
        <f t="shared" ref="C41:C46" si="1">(B41/12)*13</f>
        <v>18482.717500000002</v>
      </c>
      <c r="D41" s="13">
        <f>26.68%+8.5%</f>
        <v>0.3518</v>
      </c>
      <c r="E41" s="12">
        <f t="shared" ref="E41:E46" si="2">C41*D41</f>
        <v>6502.2200165000013</v>
      </c>
      <c r="F41" s="12">
        <f t="shared" ref="F41:F46" si="3">C41+E41</f>
        <v>24984.937516500002</v>
      </c>
      <c r="G41" s="14">
        <v>0</v>
      </c>
      <c r="H41" s="15">
        <f t="shared" ref="H41:H43" si="4">G41*F41</f>
        <v>0</v>
      </c>
    </row>
    <row r="42" spans="1:10" x14ac:dyDescent="0.3">
      <c r="A42" s="31" t="s">
        <v>1</v>
      </c>
      <c r="B42" s="11">
        <v>18034.07</v>
      </c>
      <c r="C42" s="12">
        <f t="shared" si="1"/>
        <v>19536.909166666665</v>
      </c>
      <c r="D42" s="13">
        <f>26.68%+8.5%</f>
        <v>0.3518</v>
      </c>
      <c r="E42" s="12">
        <f t="shared" si="2"/>
        <v>6873.0846448333323</v>
      </c>
      <c r="F42" s="12">
        <f t="shared" si="3"/>
        <v>26409.993811499997</v>
      </c>
      <c r="G42" s="14">
        <v>0</v>
      </c>
      <c r="H42" s="15">
        <f t="shared" si="4"/>
        <v>0</v>
      </c>
    </row>
    <row r="43" spans="1:10" x14ac:dyDescent="0.3">
      <c r="A43" s="31" t="s">
        <v>0</v>
      </c>
      <c r="B43" s="11">
        <v>19063.8</v>
      </c>
      <c r="C43" s="12">
        <f t="shared" si="1"/>
        <v>20652.449999999997</v>
      </c>
      <c r="D43" s="13">
        <f t="shared" ref="D43:D46" si="5">26.68%+8.5%</f>
        <v>0.3518</v>
      </c>
      <c r="E43" s="12">
        <f t="shared" si="2"/>
        <v>7265.5319099999988</v>
      </c>
      <c r="F43" s="12">
        <f t="shared" si="3"/>
        <v>27917.981909999995</v>
      </c>
      <c r="G43" s="14">
        <v>0</v>
      </c>
      <c r="H43" s="15">
        <f t="shared" si="4"/>
        <v>0</v>
      </c>
    </row>
    <row r="44" spans="1:10" x14ac:dyDescent="0.3">
      <c r="A44" s="31" t="s">
        <v>3</v>
      </c>
      <c r="B44" s="11">
        <v>20344.07</v>
      </c>
      <c r="C44" s="12">
        <f t="shared" si="1"/>
        <v>22039.409166666665</v>
      </c>
      <c r="D44" s="13">
        <f t="shared" si="5"/>
        <v>0.3518</v>
      </c>
      <c r="E44" s="12">
        <f t="shared" si="2"/>
        <v>7753.4641448333323</v>
      </c>
      <c r="F44" s="12">
        <f t="shared" si="3"/>
        <v>29792.873311499996</v>
      </c>
      <c r="G44" s="14">
        <v>0</v>
      </c>
      <c r="H44" s="15">
        <f>G44*F44</f>
        <v>0</v>
      </c>
    </row>
    <row r="45" spans="1:10" x14ac:dyDescent="0.3">
      <c r="A45" s="31" t="s">
        <v>2</v>
      </c>
      <c r="B45" s="11">
        <v>22135.47</v>
      </c>
      <c r="C45" s="12">
        <f t="shared" si="1"/>
        <v>23980.092500000002</v>
      </c>
      <c r="D45" s="13">
        <f t="shared" si="5"/>
        <v>0.3518</v>
      </c>
      <c r="E45" s="12">
        <f t="shared" si="2"/>
        <v>8436.1965415000013</v>
      </c>
      <c r="F45" s="12">
        <f t="shared" si="3"/>
        <v>32416.289041500004</v>
      </c>
      <c r="G45" s="14">
        <v>0</v>
      </c>
      <c r="H45" s="15">
        <f>G45*F45</f>
        <v>0</v>
      </c>
    </row>
    <row r="46" spans="1:10" x14ac:dyDescent="0.3">
      <c r="A46" s="31" t="s">
        <v>5</v>
      </c>
      <c r="B46" s="11">
        <v>25451.86</v>
      </c>
      <c r="C46" s="12">
        <f t="shared" si="1"/>
        <v>27572.848333333332</v>
      </c>
      <c r="D46" s="13">
        <f t="shared" si="5"/>
        <v>0.3518</v>
      </c>
      <c r="E46" s="12">
        <f t="shared" si="2"/>
        <v>9700.1280436666657</v>
      </c>
      <c r="F46" s="12">
        <f t="shared" si="3"/>
        <v>37272.976376999999</v>
      </c>
      <c r="G46" s="14">
        <v>0</v>
      </c>
      <c r="H46" s="15">
        <f t="shared" ref="H46" si="6">G46*F46</f>
        <v>0</v>
      </c>
    </row>
    <row r="47" spans="1:10" x14ac:dyDescent="0.3">
      <c r="A47" s="38" t="s">
        <v>4</v>
      </c>
      <c r="B47" s="39"/>
      <c r="C47" s="39"/>
      <c r="D47" s="39"/>
      <c r="E47" s="39"/>
      <c r="F47" s="40"/>
      <c r="G47" s="35">
        <f>SUM(G41:G46)</f>
        <v>0</v>
      </c>
      <c r="H47" s="17">
        <f>SUM(H41:H46)</f>
        <v>0</v>
      </c>
    </row>
    <row r="49" spans="1:6" x14ac:dyDescent="0.3">
      <c r="A49" s="68" t="s">
        <v>50</v>
      </c>
      <c r="B49" s="68"/>
      <c r="C49" s="68"/>
      <c r="D49" s="68"/>
      <c r="E49" s="68"/>
      <c r="F49" s="33">
        <f>E5+J32+J33-J34+H47</f>
        <v>0</v>
      </c>
    </row>
    <row r="50" spans="1:6" x14ac:dyDescent="0.3">
      <c r="A50" s="56" t="s">
        <v>52</v>
      </c>
      <c r="B50" s="57"/>
      <c r="C50" s="57"/>
      <c r="D50" s="57"/>
      <c r="E50" s="58"/>
      <c r="F50" s="29">
        <f>J30-F49</f>
        <v>0</v>
      </c>
    </row>
    <row r="51" spans="1:6" x14ac:dyDescent="0.3">
      <c r="A51" s="56" t="s">
        <v>51</v>
      </c>
      <c r="B51" s="57"/>
      <c r="C51" s="57"/>
      <c r="D51" s="57"/>
      <c r="E51" s="58"/>
      <c r="F51" s="29">
        <f>F49-E5</f>
        <v>0</v>
      </c>
    </row>
    <row r="53" spans="1:6" x14ac:dyDescent="0.3">
      <c r="A53" s="41" t="s">
        <v>54</v>
      </c>
      <c r="B53" s="41"/>
    </row>
  </sheetData>
  <sheetProtection algorithmName="SHA-512" hashValue="ab5uJGo2zzvSUws+uILo3Ink9w4bKEgz4UJS/L3G5nQFOBdCuhMpgreFmKcwk1UFrD3DEt993aFcwDv9MnHgNg==" saltValue="ut2UlxSJUNqt0dn6a3Dssg==" spinCount="100000" sheet="1" objects="1" scenarios="1"/>
  <mergeCells count="57">
    <mergeCell ref="A1:J1"/>
    <mergeCell ref="A18:D18"/>
    <mergeCell ref="A30:C30"/>
    <mergeCell ref="A32:C32"/>
    <mergeCell ref="A3:D3"/>
    <mergeCell ref="A4:D4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13:B13"/>
    <mergeCell ref="D15:E15"/>
    <mergeCell ref="D16:E16"/>
    <mergeCell ref="D7:E7"/>
    <mergeCell ref="D8:E8"/>
    <mergeCell ref="D9:E9"/>
    <mergeCell ref="D10:E10"/>
    <mergeCell ref="D11:E11"/>
    <mergeCell ref="D12:E12"/>
    <mergeCell ref="D13:E13"/>
    <mergeCell ref="G3:I3"/>
    <mergeCell ref="A28:C28"/>
    <mergeCell ref="A31:C31"/>
    <mergeCell ref="F32:I32"/>
    <mergeCell ref="F33:I33"/>
    <mergeCell ref="F30:I30"/>
    <mergeCell ref="H26:I26"/>
    <mergeCell ref="H27:I27"/>
    <mergeCell ref="H28:I28"/>
    <mergeCell ref="H18:J18"/>
    <mergeCell ref="H21:I21"/>
    <mergeCell ref="H22:I22"/>
    <mergeCell ref="A33:C33"/>
    <mergeCell ref="H23:I23"/>
    <mergeCell ref="H24:I24"/>
    <mergeCell ref="H25:I25"/>
    <mergeCell ref="A53:B53"/>
    <mergeCell ref="A5:D5"/>
    <mergeCell ref="F34:I34"/>
    <mergeCell ref="G5:I5"/>
    <mergeCell ref="G4:I4"/>
    <mergeCell ref="A50:E50"/>
    <mergeCell ref="A51:E51"/>
    <mergeCell ref="A39:H39"/>
    <mergeCell ref="A36:C36"/>
    <mergeCell ref="A37:C37"/>
    <mergeCell ref="A35:C35"/>
    <mergeCell ref="A34:C34"/>
    <mergeCell ref="A49:E49"/>
    <mergeCell ref="H19:I19"/>
    <mergeCell ref="H20:I20"/>
    <mergeCell ref="D14:E14"/>
  </mergeCells>
  <hyperlinks>
    <hyperlink ref="A53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selection activeCell="H9" sqref="H9"/>
    </sheetView>
  </sheetViews>
  <sheetFormatPr defaultRowHeight="14.4" x14ac:dyDescent="0.3"/>
  <cols>
    <col min="1" max="1" width="10.109375" style="3" customWidth="1"/>
    <col min="2" max="2" width="15.33203125" style="3" customWidth="1"/>
    <col min="3" max="3" width="15.77734375" style="3" customWidth="1"/>
    <col min="4" max="4" width="16" style="3" customWidth="1"/>
    <col min="5" max="5" width="10.33203125" style="3" bestFit="1" customWidth="1"/>
    <col min="6" max="6" width="11.33203125" style="3" bestFit="1" customWidth="1"/>
    <col min="7" max="7" width="15.21875" style="3" customWidth="1"/>
    <col min="8" max="8" width="16.109375" style="3" customWidth="1"/>
    <col min="9" max="9" width="14.6640625" style="3" customWidth="1"/>
    <col min="10" max="10" width="16.21875" style="3" customWidth="1"/>
    <col min="11" max="11" width="11.5546875" style="3" bestFit="1" customWidth="1"/>
    <col min="12" max="16384" width="8.88671875" style="3"/>
  </cols>
  <sheetData>
    <row r="1" spans="1:12" ht="14.4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2" ht="14.4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x14ac:dyDescent="0.3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2" ht="14.4" customHeigh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2" ht="27.6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3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2" x14ac:dyDescent="0.3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2" x14ac:dyDescent="0.3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2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2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"/>
    </row>
    <row r="12" spans="1:12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4"/>
      <c r="L13" s="2"/>
    </row>
    <row r="14" spans="1:12" x14ac:dyDescent="0.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"/>
      <c r="L14" s="2"/>
    </row>
    <row r="15" spans="1:12" ht="14.4" customHeight="1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"/>
      <c r="L15" s="2"/>
    </row>
    <row r="16" spans="1:12" ht="14.4" customHeight="1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"/>
      <c r="L16" s="2"/>
    </row>
    <row r="17" spans="1:12" ht="14.4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"/>
      <c r="L17" s="2"/>
    </row>
    <row r="18" spans="1:12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"/>
      <c r="L18" s="2"/>
    </row>
    <row r="19" spans="1:12" ht="14.4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"/>
      <c r="L19" s="2"/>
    </row>
    <row r="20" spans="1:12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"/>
      <c r="L20" s="2"/>
    </row>
    <row r="21" spans="1:12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"/>
      <c r="L21" s="2"/>
    </row>
    <row r="22" spans="1:12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"/>
      <c r="L22" s="2"/>
    </row>
    <row r="23" spans="1:12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"/>
      <c r="L23" s="2"/>
    </row>
    <row r="24" spans="1:12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"/>
      <c r="L24" s="2"/>
    </row>
    <row r="25" spans="1:12" x14ac:dyDescent="0.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"/>
      <c r="L25" s="2"/>
    </row>
    <row r="26" spans="1:12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"/>
      <c r="L26" s="2"/>
    </row>
    <row r="27" spans="1:12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"/>
      <c r="L27" s="2"/>
    </row>
    <row r="28" spans="1:12" ht="14.4" customHeight="1" x14ac:dyDescent="0.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"/>
      <c r="L28" s="2"/>
    </row>
    <row r="29" spans="1:12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"/>
      <c r="L29" s="2"/>
    </row>
    <row r="30" spans="1:12" ht="14.4" customHeight="1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"/>
      <c r="L30" s="2"/>
    </row>
    <row r="31" spans="1:12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"/>
      <c r="L31" s="2"/>
    </row>
    <row r="32" spans="1:12" ht="14.4" customHeigh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"/>
      <c r="L32" s="2"/>
    </row>
    <row r="33" spans="1:12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"/>
      <c r="L33" s="2"/>
    </row>
    <row r="34" spans="1:12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"/>
      <c r="L34" s="2"/>
    </row>
    <row r="35" spans="1:12" x14ac:dyDescent="0.3">
      <c r="A35" s="1"/>
      <c r="I35" s="2"/>
      <c r="J35" s="2"/>
      <c r="K35" s="2"/>
      <c r="L35" s="2"/>
    </row>
    <row r="36" spans="1:12" x14ac:dyDescent="0.3">
      <c r="I36" s="2"/>
      <c r="J36" s="2"/>
      <c r="K36" s="2"/>
      <c r="L36" s="2"/>
    </row>
    <row r="37" spans="1:12" x14ac:dyDescent="0.3">
      <c r="I37" s="2"/>
      <c r="J37" s="2"/>
      <c r="K37" s="2"/>
      <c r="L37" s="2"/>
    </row>
    <row r="38" spans="1:12" x14ac:dyDescent="0.3">
      <c r="I38" s="2"/>
      <c r="J38" s="2"/>
      <c r="K38" s="2"/>
      <c r="L38" s="2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workbookViewId="0">
      <selection activeCell="F13" sqref="F13"/>
    </sheetView>
  </sheetViews>
  <sheetFormatPr defaultRowHeight="14.4" x14ac:dyDescent="0.3"/>
  <cols>
    <col min="1" max="1" width="10.109375" style="5" customWidth="1"/>
    <col min="2" max="2" width="15.33203125" style="5" customWidth="1"/>
    <col min="3" max="3" width="15.77734375" style="5" customWidth="1"/>
    <col min="4" max="4" width="16" style="5" customWidth="1"/>
    <col min="5" max="5" width="10.33203125" style="5" bestFit="1" customWidth="1"/>
    <col min="6" max="6" width="11.33203125" style="5" bestFit="1" customWidth="1"/>
    <col min="7" max="7" width="15.21875" style="5" customWidth="1"/>
    <col min="8" max="8" width="16.109375" style="5" customWidth="1"/>
    <col min="9" max="9" width="14.6640625" style="5" customWidth="1"/>
    <col min="10" max="10" width="16.21875" style="5" customWidth="1"/>
    <col min="11" max="11" width="11.5546875" style="5" bestFit="1" customWidth="1"/>
    <col min="12" max="16384" width="8.88671875" style="5"/>
  </cols>
  <sheetData>
    <row r="1" spans="1:12" ht="14.4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2" ht="14.4" customHeight="1" x14ac:dyDescent="0.3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x14ac:dyDescent="0.3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2" ht="14.4" customHeigh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2" ht="27.6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3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2" x14ac:dyDescent="0.3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2" x14ac:dyDescent="0.3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2" x14ac:dyDescent="0.3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2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"/>
    </row>
    <row r="12" spans="1:12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4"/>
      <c r="L13" s="2"/>
    </row>
    <row r="14" spans="1:12" x14ac:dyDescent="0.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"/>
      <c r="L14" s="2"/>
    </row>
    <row r="15" spans="1:12" ht="14.4" customHeight="1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"/>
      <c r="L15" s="2"/>
    </row>
    <row r="16" spans="1:12" ht="14.4" customHeight="1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"/>
      <c r="L16" s="2"/>
    </row>
    <row r="17" spans="1:12" ht="14.4" customHeight="1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"/>
      <c r="L17" s="2"/>
    </row>
    <row r="18" spans="1:12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"/>
      <c r="L18" s="2"/>
    </row>
    <row r="19" spans="1:12" ht="14.4" customHeigh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"/>
      <c r="L19" s="2"/>
    </row>
    <row r="20" spans="1:12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"/>
      <c r="L20" s="2"/>
    </row>
    <row r="21" spans="1:12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"/>
      <c r="L21" s="2"/>
    </row>
    <row r="22" spans="1:12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"/>
      <c r="L22" s="2"/>
    </row>
    <row r="23" spans="1:12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"/>
      <c r="L23" s="2"/>
    </row>
    <row r="24" spans="1:12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"/>
      <c r="L24" s="2"/>
    </row>
    <row r="25" spans="1:12" x14ac:dyDescent="0.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"/>
      <c r="L25" s="2"/>
    </row>
    <row r="26" spans="1:12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"/>
      <c r="L26" s="2"/>
    </row>
    <row r="27" spans="1:12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"/>
      <c r="L27" s="2"/>
    </row>
    <row r="28" spans="1:12" ht="14.4" customHeight="1" x14ac:dyDescent="0.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"/>
      <c r="L28" s="2"/>
    </row>
    <row r="29" spans="1:12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"/>
      <c r="L29" s="2"/>
    </row>
    <row r="30" spans="1:12" ht="14.4" customHeight="1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"/>
      <c r="L30" s="2"/>
    </row>
    <row r="31" spans="1:12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"/>
      <c r="L31" s="2"/>
    </row>
    <row r="32" spans="1:12" ht="14.4" customHeight="1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"/>
      <c r="L32" s="2"/>
    </row>
    <row r="33" spans="1:12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"/>
      <c r="L33" s="2"/>
    </row>
    <row r="34" spans="1:12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"/>
      <c r="L34" s="2"/>
    </row>
    <row r="35" spans="1:12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"/>
      <c r="L35" s="2"/>
    </row>
    <row r="36" spans="1:12" x14ac:dyDescent="0.3">
      <c r="I36" s="2"/>
      <c r="J36" s="2"/>
      <c r="K36" s="2"/>
      <c r="L36" s="2"/>
    </row>
    <row r="37" spans="1:12" x14ac:dyDescent="0.3">
      <c r="I37" s="2"/>
      <c r="J37" s="2"/>
      <c r="K37" s="2"/>
      <c r="L37" s="2"/>
    </row>
    <row r="38" spans="1:12" x14ac:dyDescent="0.3">
      <c r="I38" s="2"/>
      <c r="J38" s="2"/>
      <c r="K38" s="2"/>
      <c r="L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anno 2020</vt:lpstr>
      <vt:lpstr>anno 2021</vt:lpstr>
      <vt:lpstr>anno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2020-01-14T08:33:55Z</dcterms:modified>
</cp:coreProperties>
</file>